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SORERIA\2020\SEVAC\Trimestre 1\"/>
    </mc:Choice>
  </mc:AlternateContent>
  <bookViews>
    <workbookView xWindow="0" yWindow="0" windowWidth="28800" windowHeight="11745" tabRatio="365"/>
  </bookViews>
  <sheets>
    <sheet name="APO" sheetId="17" r:id="rId1"/>
  </sheets>
  <definedNames>
    <definedName name="_xlnm.Print_Area" localSheetId="0">APO!$A$1:$R$46</definedName>
  </definedNames>
  <calcPr calcId="152511"/>
</workbook>
</file>

<file path=xl/calcChain.xml><?xml version="1.0" encoding="utf-8"?>
<calcChain xmlns="http://schemas.openxmlformats.org/spreadsheetml/2006/main">
  <c r="L39" i="17" l="1"/>
  <c r="L38" i="17"/>
  <c r="Q36" i="17"/>
  <c r="Q32" i="17"/>
  <c r="Q29" i="17"/>
  <c r="L33" i="17" l="1"/>
  <c r="L34" i="17" s="1"/>
  <c r="L41" i="17" l="1"/>
  <c r="M36" i="17"/>
  <c r="N36" i="17"/>
  <c r="L28" i="17"/>
  <c r="L29" i="17" s="1"/>
  <c r="L27" i="17" l="1"/>
  <c r="L19" i="17"/>
  <c r="L36" i="17" l="1"/>
  <c r="L32" i="17"/>
  <c r="Q18" i="17"/>
  <c r="Q17" i="17"/>
  <c r="Q16" i="17"/>
  <c r="Q12" i="17"/>
  <c r="Q23" i="17" l="1"/>
  <c r="Q24" i="17"/>
  <c r="Q26" i="17"/>
  <c r="Q13" i="17"/>
  <c r="Q14" i="17"/>
  <c r="Q15" i="17"/>
  <c r="Q11" i="17"/>
  <c r="Q19" i="17" l="1"/>
  <c r="Q20" i="17"/>
  <c r="Q27" i="17" s="1"/>
</calcChain>
</file>

<file path=xl/sharedStrings.xml><?xml version="1.0" encoding="utf-8"?>
<sst xmlns="http://schemas.openxmlformats.org/spreadsheetml/2006/main" count="160" uniqueCount="79">
  <si>
    <t>PRIORIDAD</t>
  </si>
  <si>
    <t>LOCALIDAD</t>
  </si>
  <si>
    <t>GRADO DE MARGINACIÓN</t>
  </si>
  <si>
    <t>PROGRAMA</t>
  </si>
  <si>
    <t>NOMBRE DE LA OBRA</t>
  </si>
  <si>
    <t>MODALIDAD DE EJECUCIÓN</t>
  </si>
  <si>
    <t>METAS PROGRAMADAS</t>
  </si>
  <si>
    <t>RECURSOS PROGRAMADOS</t>
  </si>
  <si>
    <t>CANTIDAD</t>
  </si>
  <si>
    <t>UNIDAD</t>
  </si>
  <si>
    <t>NÚMERO DE BENEFICIARIOS</t>
  </si>
  <si>
    <t>COSTO TOTAL</t>
  </si>
  <si>
    <t>MUNICIPAL DIRECTO</t>
  </si>
  <si>
    <t>CONVENIDO</t>
  </si>
  <si>
    <t>FEDERAL</t>
  </si>
  <si>
    <t>FINANCIAMIENTO</t>
  </si>
  <si>
    <t>INCIDENCIA</t>
  </si>
  <si>
    <t>BENEFICIARIOS</t>
  </si>
  <si>
    <t>FISM</t>
  </si>
  <si>
    <t>NUMARAN</t>
  </si>
  <si>
    <t>MUY BAJO</t>
  </si>
  <si>
    <t>AGUA Y SANEAMIENTO</t>
  </si>
  <si>
    <t>DIRECTA</t>
  </si>
  <si>
    <t>JARIPITIRO</t>
  </si>
  <si>
    <t>BAJO</t>
  </si>
  <si>
    <t xml:space="preserve">                                     FONDO III</t>
  </si>
  <si>
    <t>TOTAL</t>
  </si>
  <si>
    <t xml:space="preserve">    SINDICO MUNICIPAL</t>
  </si>
  <si>
    <t xml:space="preserve">                                                      ING. JOSE FRANCISCO RAMIREZ AGUILERA</t>
  </si>
  <si>
    <t xml:space="preserve">                                      TESORERO MUNICIPAL</t>
  </si>
  <si>
    <t>COMPLEMENTARIA.</t>
  </si>
  <si>
    <t>URBANIZACION</t>
  </si>
  <si>
    <t>CONTRATO</t>
  </si>
  <si>
    <t xml:space="preserve">  DIRECTOR DE URBANISMO Y OBRAS PUBLICAS</t>
  </si>
  <si>
    <t>TEPUZA</t>
  </si>
  <si>
    <t>TENENCIA DE CAÑADA DE RAMIREZ</t>
  </si>
  <si>
    <t>NUEVO MORELOS</t>
  </si>
  <si>
    <t>C. DIANA CASTRO CARRILLO</t>
  </si>
  <si>
    <t>JAPACURIO</t>
  </si>
  <si>
    <t>LA UNION DE GUADALUPE</t>
  </si>
  <si>
    <t xml:space="preserve"> C. DANIEL ZARATE ESTRADA</t>
  </si>
  <si>
    <t>ANEXO PROGRAMÁTICO DE OBRAS 2020</t>
  </si>
  <si>
    <t>EL TRIUNFO</t>
  </si>
  <si>
    <t>CONSTRUCCIÓN DE MURO DE CONTENCIÓN EN LA MARGEN DEL RIO LERMA A UN COSTADO DE LA PLAZA PRINCIPAL DE LA COMUNIDAD DE UNIÓN DE GUADALUPE (SEGUNDA ETAPA)</t>
  </si>
  <si>
    <t xml:space="preserve">EL PALMITO </t>
  </si>
  <si>
    <t>CONSTRUCCION DE SANITARIOS Y CERCA PERIMETRAL EN CANCHA DE FUT BOL EN COMUNIDAD EL PALMITO.</t>
  </si>
  <si>
    <t>CONSTRUCCION DE TECHUMBRE EN COBAEM SEGUNDA ETAPA</t>
  </si>
  <si>
    <t>CONSTRUCCION DE COLECTOR DE DRENAJE SANITARIO AL MARGEN DEL ARROLLO EN LA LOCALIDAD EL TRIUNFO</t>
  </si>
  <si>
    <t>ML</t>
  </si>
  <si>
    <t>M2</t>
  </si>
  <si>
    <t>AMPLIACION  RED DE AGUA POTABLE  EN COMUNIDAD DE JAPACURIO SEGUNDA ETAPA</t>
  </si>
  <si>
    <t>CONSTRUCCION PAVIMENTO ABASE DE CONCRETO HIDRAULICO EN CALLE PROLONGACION ALLENDE EN LA CABECERA MUNICIPAL DE NUMARAN.</t>
  </si>
  <si>
    <t>REHABILITACION A BASE DE CARPETA ASFALTICA Y RIEGO DE SELLO EN COMUNIDAD DE JARIPITIRO</t>
  </si>
  <si>
    <t xml:space="preserve">COMPLEMENTARIA. </t>
  </si>
  <si>
    <t>AMPLIACION DE RED DE DRENAJE SANITARIO EN NUEVO MORELOS</t>
  </si>
  <si>
    <t xml:space="preserve"> BAJO</t>
  </si>
  <si>
    <t>CONSTRUCCION DE COLECTOR DE DRENAJE  EN LA MARGENDEL ARROYO EN CAÑADA DE RAMIREZ</t>
  </si>
  <si>
    <t>CONSTRUCCION DE RED DE AGUA POTABLE EN CALLE PROLONGACION ZARAGOZA EN LA CABECERA MUNICIPAL DE NUMARAN.</t>
  </si>
  <si>
    <t>CONSTRUCCION DE RED DE DRENAJE SANITARIO,  EN CALLE PROLONGACION ZARAGOZA EN LA CABECERA MUNICIPAL DE NUMARAN.</t>
  </si>
  <si>
    <t>CONSTRUCCION DE PAVIMENTO A BASE DE CARPETA ASFALTICA EN CALLE PROLONGACION ZARAGOZA EN LA CABECERA MUNICIPAL DE NUMARAN.</t>
  </si>
  <si>
    <t>CONSTRUCCION DE RED DE DRENAJE SANITARIO EN CALLE FRENTE A LA CANCHA DE FUTBOL EN LA COMUNIDAD DE LA TEPUZA EL MUNICIPIO DE NUMARAN MICHOACAN.</t>
  </si>
  <si>
    <t>CONSTRUCCION DE  PAVIMENTO A BASE DE CONCRETO HIDRAULICO EN CALLE FRENTE A LA CANCHA DE FUTBOL EN LA COMUNIDAD DE LA TEPUZA EL MUNICIPIO DE NUMARAN MICHOACAN.</t>
  </si>
  <si>
    <t>CONSTRUCCION DE PAVIMENTO A BASE DE CARPETA ASFALTICA EN LIBRAMIENTO CALLE CAMINO REAL DE TENENCIA DE CAÑADA DE RAMIREZ</t>
  </si>
  <si>
    <t>MUNICIPIO</t>
  </si>
  <si>
    <t>GASTOS INDIRECTOS</t>
  </si>
  <si>
    <t>PROYECTO</t>
  </si>
  <si>
    <t>PZ</t>
  </si>
  <si>
    <t>FAEISPUM 2020</t>
  </si>
  <si>
    <t>OBRAS POR DEFINIR</t>
  </si>
  <si>
    <t>TOTAL FIII</t>
  </si>
  <si>
    <t>TOTAL FAEISPUM</t>
  </si>
  <si>
    <t>FG 2020</t>
  </si>
  <si>
    <t>ESTATAL FAESPUM 2020</t>
  </si>
  <si>
    <t>FONDO III 2020</t>
  </si>
  <si>
    <t xml:space="preserve">                               C.P. MARIA TERESA CASTRO SOLIS</t>
  </si>
  <si>
    <t xml:space="preserve">    C.P. JAVIER SANCHEZ ALBA</t>
  </si>
  <si>
    <t xml:space="preserve">       CONTRALOR MUNICIPAL</t>
  </si>
  <si>
    <t xml:space="preserve">           PRESIDENTE MUNICIPAL</t>
  </si>
  <si>
    <t>MUNICIPIO DE NUMARAN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</si>
</sst>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&quot;$&quot;#,##0.00"/>
    <numFmt numFmtId="166" formatCode="0.000"/>
    <numFmt numFmtId="167" formatCode="_-* #,##0.00\ _€_-;\-* #,##0.00\ _€_-;_-* &quot;-&quot;??\ _€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3" fillId="3" borderId="0" xfId="0" applyFont="1" applyFill="1"/>
    <xf numFmtId="49" fontId="8" fillId="2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6" fontId="2" fillId="2" borderId="3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3" borderId="10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4" applyNumberFormat="1" applyFont="1" applyFill="1" applyBorder="1" applyAlignment="1">
      <alignment horizontal="center" vertical="center" wrapText="1"/>
    </xf>
    <xf numFmtId="1" fontId="2" fillId="3" borderId="3" xfId="4" applyNumberFormat="1" applyFont="1" applyFill="1" applyBorder="1" applyAlignment="1">
      <alignment horizontal="center" vertical="center" wrapText="1"/>
    </xf>
    <xf numFmtId="44" fontId="2" fillId="3" borderId="3" xfId="4" applyFont="1" applyFill="1" applyBorder="1" applyAlignment="1">
      <alignment horizontal="center" vertical="center"/>
    </xf>
    <xf numFmtId="166" fontId="2" fillId="3" borderId="3" xfId="4" applyNumberFormat="1" applyFont="1" applyFill="1" applyBorder="1" applyAlignment="1">
      <alignment horizontal="center" vertical="center" wrapText="1"/>
    </xf>
    <xf numFmtId="0" fontId="2" fillId="3" borderId="3" xfId="8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3" borderId="3" xfId="8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165" fontId="3" fillId="3" borderId="0" xfId="0" applyNumberFormat="1" applyFont="1" applyFill="1"/>
    <xf numFmtId="49" fontId="7" fillId="3" borderId="3" xfId="0" applyNumberFormat="1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1" fontId="2" fillId="0" borderId="3" xfId="4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wrapText="1"/>
    </xf>
    <xf numFmtId="2" fontId="2" fillId="3" borderId="3" xfId="4" applyNumberFormat="1" applyFont="1" applyFill="1" applyBorder="1" applyAlignment="1">
      <alignment horizontal="center" wrapText="1"/>
    </xf>
    <xf numFmtId="0" fontId="2" fillId="3" borderId="3" xfId="8" applyFont="1" applyFill="1" applyBorder="1" applyAlignment="1">
      <alignment horizontal="center"/>
    </xf>
    <xf numFmtId="1" fontId="2" fillId="3" borderId="3" xfId="4" applyNumberFormat="1" applyFont="1" applyFill="1" applyBorder="1" applyAlignment="1">
      <alignment horizontal="center" wrapText="1"/>
    </xf>
    <xf numFmtId="166" fontId="2" fillId="3" borderId="3" xfId="4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/>
    </xf>
    <xf numFmtId="0" fontId="2" fillId="3" borderId="3" xfId="8" applyFont="1" applyFill="1" applyBorder="1" applyAlignment="1">
      <alignment horizontal="center" wrapText="1"/>
    </xf>
    <xf numFmtId="44" fontId="2" fillId="3" borderId="3" xfId="4" applyFont="1" applyFill="1" applyBorder="1" applyAlignment="1">
      <alignment horizontal="right" vertical="center"/>
    </xf>
    <xf numFmtId="165" fontId="2" fillId="0" borderId="0" xfId="0" applyNumberFormat="1" applyFont="1"/>
    <xf numFmtId="0" fontId="7" fillId="2" borderId="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6" fontId="2" fillId="0" borderId="3" xfId="4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wrapText="1"/>
    </xf>
    <xf numFmtId="44" fontId="7" fillId="2" borderId="3" xfId="4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44" fontId="2" fillId="0" borderId="3" xfId="4" applyFont="1" applyFill="1" applyBorder="1" applyAlignment="1">
      <alignment horizontal="right" wrapText="1"/>
    </xf>
    <xf numFmtId="44" fontId="7" fillId="0" borderId="3" xfId="4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center"/>
    </xf>
    <xf numFmtId="44" fontId="7" fillId="2" borderId="3" xfId="4" applyFont="1" applyFill="1" applyBorder="1" applyAlignment="1">
      <alignment horizontal="right" wrapText="1"/>
    </xf>
    <xf numFmtId="166" fontId="7" fillId="2" borderId="3" xfId="4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/>
    </xf>
    <xf numFmtId="44" fontId="2" fillId="2" borderId="3" xfId="4" applyFont="1" applyFill="1" applyBorder="1" applyAlignment="1">
      <alignment horizontal="right" wrapText="1"/>
    </xf>
    <xf numFmtId="0" fontId="13" fillId="3" borderId="0" xfId="8" applyFont="1" applyFill="1" applyAlignment="1">
      <alignment horizontal="center" vertical="center"/>
    </xf>
    <xf numFmtId="0" fontId="3" fillId="3" borderId="0" xfId="8" applyFont="1" applyFill="1" applyAlignment="1">
      <alignment vertical="center"/>
    </xf>
    <xf numFmtId="0" fontId="2" fillId="3" borderId="0" xfId="8" applyFill="1"/>
    <xf numFmtId="0" fontId="2" fillId="3" borderId="0" xfId="8" applyFill="1" applyAlignment="1">
      <alignment horizontal="center"/>
    </xf>
    <xf numFmtId="0" fontId="2" fillId="3" borderId="0" xfId="8" applyFill="1" applyAlignment="1">
      <alignment vertical="center"/>
    </xf>
    <xf numFmtId="43" fontId="0" fillId="3" borderId="0" xfId="2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165" fontId="2" fillId="3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9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/>
    <xf numFmtId="0" fontId="2" fillId="3" borderId="3" xfId="0" applyFont="1" applyFill="1" applyBorder="1" applyAlignment="1">
      <alignment horizontal="center" vertical="top"/>
    </xf>
    <xf numFmtId="0" fontId="2" fillId="3" borderId="3" xfId="8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/>
    </xf>
    <xf numFmtId="44" fontId="2" fillId="0" borderId="3" xfId="4" applyFont="1" applyFill="1" applyBorder="1" applyAlignment="1">
      <alignment horizontal="center"/>
    </xf>
    <xf numFmtId="44" fontId="7" fillId="3" borderId="3" xfId="4" applyFont="1" applyFill="1" applyBorder="1" applyAlignment="1">
      <alignment horizontal="right" vertical="center" wrapText="1"/>
    </xf>
    <xf numFmtId="44" fontId="2" fillId="3" borderId="3" xfId="4" applyFont="1" applyFill="1" applyBorder="1" applyAlignment="1">
      <alignment horizontal="right"/>
    </xf>
    <xf numFmtId="44" fontId="7" fillId="3" borderId="3" xfId="4" applyFont="1" applyFill="1" applyBorder="1" applyAlignment="1">
      <alignment horizontal="right"/>
    </xf>
    <xf numFmtId="44" fontId="7" fillId="2" borderId="3" xfId="4" applyFont="1" applyFill="1" applyBorder="1" applyAlignment="1">
      <alignment horizontal="center" wrapText="1"/>
    </xf>
    <xf numFmtId="44" fontId="7" fillId="0" borderId="3" xfId="4" applyFont="1" applyFill="1" applyBorder="1" applyAlignment="1">
      <alignment horizontal="center" vertical="center"/>
    </xf>
    <xf numFmtId="44" fontId="7" fillId="0" borderId="3" xfId="4" applyFont="1" applyFill="1" applyBorder="1" applyAlignment="1">
      <alignment horizontal="center"/>
    </xf>
    <xf numFmtId="44" fontId="2" fillId="2" borderId="3" xfId="4" applyFont="1" applyFill="1" applyBorder="1" applyAlignment="1">
      <alignment horizontal="center"/>
    </xf>
    <xf numFmtId="44" fontId="7" fillId="3" borderId="0" xfId="4" applyFont="1" applyFill="1" applyAlignment="1">
      <alignment horizontal="right" vertical="center"/>
    </xf>
    <xf numFmtId="44" fontId="7" fillId="3" borderId="0" xfId="4" applyFont="1" applyFill="1" applyAlignment="1">
      <alignment vertical="center"/>
    </xf>
    <xf numFmtId="44" fontId="2" fillId="3" borderId="0" xfId="4" applyFont="1" applyFill="1" applyBorder="1" applyAlignment="1">
      <alignment vertical="center"/>
    </xf>
    <xf numFmtId="44" fontId="2" fillId="3" borderId="0" xfId="4" applyFont="1" applyFill="1" applyAlignment="1">
      <alignment vertical="center"/>
    </xf>
    <xf numFmtId="44" fontId="2" fillId="3" borderId="0" xfId="4" applyFont="1" applyFill="1" applyAlignment="1">
      <alignment horizontal="center" vertical="center"/>
    </xf>
    <xf numFmtId="0" fontId="15" fillId="3" borderId="12" xfId="0" applyFont="1" applyFill="1" applyBorder="1" applyAlignment="1">
      <alignment vertical="center"/>
    </xf>
    <xf numFmtId="0" fontId="12" fillId="3" borderId="0" xfId="8" applyFont="1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1" fillId="3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0">
    <cellStyle name="Euro" xfId="1"/>
    <cellStyle name="Millares" xfId="2" builtinId="3"/>
    <cellStyle name="Millares 2" xfId="3"/>
    <cellStyle name="Moneda" xfId="4" builtinId="4"/>
    <cellStyle name="Moneda 2" xfId="5"/>
    <cellStyle name="Normal" xfId="0" builtinId="0"/>
    <cellStyle name="Normal 2" xfId="6"/>
    <cellStyle name="Normal 2 2" xfId="7"/>
    <cellStyle name="Normal 3" xfId="8"/>
    <cellStyle name="Normal 4" xfId="9"/>
  </cellStyles>
  <dxfs count="0"/>
  <tableStyles count="1" defaultTableStyle="TableStyleMedium9" defaultPivotStyle="PivotStyleLight16">
    <tableStyle name="Estilo de tabla 1" pivot="0" count="0"/>
  </tableStyles>
  <colors>
    <mruColors>
      <color rgb="FF6CF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702470</xdr:colOff>
      <xdr:row>1</xdr:row>
      <xdr:rowOff>63274</xdr:rowOff>
    </xdr:from>
    <xdr:to>
      <xdr:col>17</xdr:col>
      <xdr:colOff>1069751</xdr:colOff>
      <xdr:row>5</xdr:row>
      <xdr:rowOff>47625</xdr:rowOff>
    </xdr:to>
    <xdr:pic>
      <xdr:nvPicPr>
        <xdr:cNvPr id="6580" name="15 Imagen">
          <a:extLst>
            <a:ext uri="{FF2B5EF4-FFF2-40B4-BE49-F238E27FC236}">
              <a16:creationId xmlns:a16="http://schemas.microsoft.com/office/drawing/2014/main" xmlns="" id="{42BC2470-6212-45B8-8DD1-1D95C235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6" y="134712"/>
          <a:ext cx="2236563" cy="1103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192199</xdr:colOff>
      <xdr:row>1</xdr:row>
      <xdr:rowOff>61232</xdr:rowOff>
    </xdr:from>
    <xdr:to>
      <xdr:col>2</xdr:col>
      <xdr:colOff>607219</xdr:colOff>
      <xdr:row>5</xdr:row>
      <xdr:rowOff>105841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" t="20737" r="3505" b="24455"/>
        <a:stretch/>
      </xdr:blipFill>
      <xdr:spPr bwMode="auto">
        <a:xfrm>
          <a:off x="192199" y="132670"/>
          <a:ext cx="2510520" cy="11637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-0.249977111117893"/>
  </sheetPr>
  <dimension ref="A1:T47"/>
  <sheetViews>
    <sheetView tabSelected="1" view="pageBreakPreview" zoomScale="80" zoomScaleNormal="70" zoomScaleSheetLayoutView="80" zoomScalePageLayoutView="39" workbookViewId="0">
      <selection activeCell="B7" sqref="B7"/>
    </sheetView>
  </sheetViews>
  <sheetFormatPr baseColWidth="10" defaultColWidth="9.140625" defaultRowHeight="12.75" x14ac:dyDescent="0.2"/>
  <cols>
    <col min="1" max="1" width="14" style="5" customWidth="1"/>
    <col min="2" max="2" width="17.5703125" style="2" customWidth="1"/>
    <col min="3" max="3" width="16" customWidth="1"/>
    <col min="4" max="4" width="23" style="1" customWidth="1"/>
    <col min="5" max="5" width="65.7109375" style="3" customWidth="1"/>
    <col min="6" max="6" width="20.85546875" style="3" customWidth="1"/>
    <col min="7" max="7" width="17.42578125" style="2" customWidth="1"/>
    <col min="8" max="8" width="13" style="2" customWidth="1"/>
    <col min="9" max="9" width="9.140625" style="2" customWidth="1"/>
    <col min="10" max="10" width="17.140625" style="2" customWidth="1"/>
    <col min="11" max="11" width="5.5703125" style="2" customWidth="1"/>
    <col min="12" max="12" width="19.42578125" style="2" customWidth="1"/>
    <col min="13" max="13" width="15.140625" style="2" customWidth="1"/>
    <col min="14" max="14" width="17.140625" style="2" customWidth="1"/>
    <col min="15" max="15" width="17.42578125" style="2" customWidth="1"/>
    <col min="16" max="16" width="12" style="2" customWidth="1"/>
    <col min="17" max="17" width="16.140625" style="2" customWidth="1"/>
    <col min="18" max="18" width="18.5703125" style="2" customWidth="1"/>
    <col min="19" max="19" width="16" customWidth="1"/>
    <col min="20" max="20" width="15.5703125" customWidth="1"/>
    <col min="21" max="25" width="11.42578125" customWidth="1"/>
    <col min="26" max="26" width="14.28515625" customWidth="1"/>
    <col min="27" max="256" width="11.42578125" customWidth="1"/>
  </cols>
  <sheetData>
    <row r="1" spans="1:20" s="86" customFormat="1" ht="5.25" customHeight="1" x14ac:dyDescent="0.2">
      <c r="A1" s="79"/>
      <c r="B1" s="80"/>
      <c r="C1" s="81"/>
      <c r="D1" s="81"/>
      <c r="E1" s="82"/>
      <c r="F1" s="82"/>
      <c r="G1" s="83"/>
      <c r="H1" s="83"/>
      <c r="I1" s="83"/>
      <c r="J1" s="81"/>
      <c r="K1" s="83"/>
      <c r="L1" s="83"/>
      <c r="M1" s="81"/>
      <c r="N1" s="81"/>
      <c r="O1" s="84"/>
      <c r="P1" s="81"/>
      <c r="Q1" s="83"/>
      <c r="R1" s="85"/>
    </row>
    <row r="2" spans="1:20" s="86" customFormat="1" ht="18" x14ac:dyDescent="0.25">
      <c r="A2" s="131" t="s">
        <v>78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20" s="86" customFormat="1" ht="23.25" x14ac:dyDescent="0.35">
      <c r="A3" s="139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20" s="86" customFormat="1" ht="23.25" x14ac:dyDescent="0.3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20" s="86" customFormat="1" ht="23.25" x14ac:dyDescent="0.3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20" s="86" customFormat="1" ht="20.25" customHeight="1" thickBot="1" x14ac:dyDescent="0.25">
      <c r="B6" s="130"/>
      <c r="C6" s="130"/>
      <c r="D6" s="130"/>
      <c r="E6" s="88"/>
      <c r="F6" s="88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90"/>
    </row>
    <row r="7" spans="1:20" ht="26.25" customHeight="1" thickBot="1" x14ac:dyDescent="0.25">
      <c r="A7" s="8"/>
      <c r="B7" s="8"/>
      <c r="C7" s="23"/>
      <c r="D7" s="9"/>
      <c r="E7" s="9"/>
      <c r="F7" s="9"/>
      <c r="G7" s="23"/>
      <c r="H7" s="10"/>
      <c r="I7" s="10"/>
      <c r="J7" s="10"/>
      <c r="K7" s="10"/>
      <c r="L7" s="10"/>
      <c r="M7" s="10"/>
      <c r="N7" s="10"/>
      <c r="O7" s="10"/>
      <c r="P7" s="137"/>
      <c r="Q7" s="137"/>
      <c r="R7" s="138"/>
    </row>
    <row r="8" spans="1:20" ht="12.75" customHeight="1" thickBot="1" x14ac:dyDescent="0.25">
      <c r="A8" s="140" t="s">
        <v>0</v>
      </c>
      <c r="B8" s="143" t="s">
        <v>1</v>
      </c>
      <c r="C8" s="156" t="s">
        <v>2</v>
      </c>
      <c r="D8" s="134" t="s">
        <v>3</v>
      </c>
      <c r="E8" s="156" t="s">
        <v>4</v>
      </c>
      <c r="F8" s="156" t="s">
        <v>16</v>
      </c>
      <c r="G8" s="156" t="s">
        <v>5</v>
      </c>
      <c r="H8" s="150" t="s">
        <v>6</v>
      </c>
      <c r="I8" s="150"/>
      <c r="J8" s="150"/>
      <c r="K8" s="24"/>
      <c r="L8" s="151" t="s">
        <v>7</v>
      </c>
      <c r="M8" s="152"/>
      <c r="N8" s="152"/>
      <c r="O8" s="152"/>
      <c r="P8" s="152"/>
      <c r="Q8" s="152"/>
      <c r="R8" s="153"/>
    </row>
    <row r="9" spans="1:20" ht="19.5" customHeight="1" thickBot="1" x14ac:dyDescent="0.25">
      <c r="A9" s="141"/>
      <c r="B9" s="144"/>
      <c r="C9" s="157"/>
      <c r="D9" s="135"/>
      <c r="E9" s="157"/>
      <c r="F9" s="157"/>
      <c r="G9" s="157"/>
      <c r="H9" s="146" t="s">
        <v>8</v>
      </c>
      <c r="I9" s="146" t="s">
        <v>9</v>
      </c>
      <c r="J9" s="146" t="s">
        <v>10</v>
      </c>
      <c r="K9" s="163"/>
      <c r="L9" s="159" t="s">
        <v>11</v>
      </c>
      <c r="M9" s="146" t="s">
        <v>12</v>
      </c>
      <c r="N9" s="22"/>
      <c r="O9" s="133" t="s">
        <v>13</v>
      </c>
      <c r="P9" s="132"/>
      <c r="Q9" s="17" t="s">
        <v>14</v>
      </c>
      <c r="R9" s="132" t="s">
        <v>15</v>
      </c>
    </row>
    <row r="10" spans="1:20" ht="26.25" customHeight="1" thickBot="1" x14ac:dyDescent="0.25">
      <c r="A10" s="142"/>
      <c r="B10" s="145"/>
      <c r="C10" s="158"/>
      <c r="D10" s="136"/>
      <c r="E10" s="158"/>
      <c r="F10" s="158"/>
      <c r="G10" s="158"/>
      <c r="H10" s="146"/>
      <c r="I10" s="146"/>
      <c r="J10" s="146"/>
      <c r="K10" s="164"/>
      <c r="L10" s="159"/>
      <c r="M10" s="146"/>
      <c r="N10" s="19" t="s">
        <v>72</v>
      </c>
      <c r="O10" s="19" t="s">
        <v>17</v>
      </c>
      <c r="P10" s="20" t="s">
        <v>14</v>
      </c>
      <c r="Q10" s="17" t="s">
        <v>18</v>
      </c>
      <c r="R10" s="132"/>
    </row>
    <row r="11" spans="1:20" s="16" customFormat="1" ht="29.25" customHeight="1" x14ac:dyDescent="0.2">
      <c r="A11" s="39">
        <v>1</v>
      </c>
      <c r="B11" s="114" t="s">
        <v>38</v>
      </c>
      <c r="C11" s="114" t="s">
        <v>24</v>
      </c>
      <c r="D11" s="114" t="s">
        <v>21</v>
      </c>
      <c r="E11" s="71" t="s">
        <v>50</v>
      </c>
      <c r="F11" s="56" t="s">
        <v>22</v>
      </c>
      <c r="G11" s="39" t="s">
        <v>32</v>
      </c>
      <c r="H11" s="52">
        <v>300</v>
      </c>
      <c r="I11" s="53" t="s">
        <v>48</v>
      </c>
      <c r="J11" s="54">
        <v>240</v>
      </c>
      <c r="K11" s="57"/>
      <c r="L11" s="72">
        <v>450000</v>
      </c>
      <c r="M11" s="59"/>
      <c r="N11" s="59"/>
      <c r="O11" s="59"/>
      <c r="P11" s="59"/>
      <c r="Q11" s="72">
        <f>L11</f>
        <v>450000</v>
      </c>
      <c r="R11" s="30"/>
      <c r="S11" s="40"/>
      <c r="T11" s="41"/>
    </row>
    <row r="12" spans="1:20" s="16" customFormat="1" ht="43.5" customHeight="1" x14ac:dyDescent="0.2">
      <c r="A12" s="39">
        <v>2</v>
      </c>
      <c r="B12" s="114" t="s">
        <v>19</v>
      </c>
      <c r="C12" s="114" t="s">
        <v>24</v>
      </c>
      <c r="D12" s="114" t="s">
        <v>21</v>
      </c>
      <c r="E12" s="71" t="s">
        <v>57</v>
      </c>
      <c r="F12" s="58" t="s">
        <v>22</v>
      </c>
      <c r="G12" s="39" t="s">
        <v>32</v>
      </c>
      <c r="H12" s="52">
        <v>125</v>
      </c>
      <c r="I12" s="53" t="s">
        <v>48</v>
      </c>
      <c r="J12" s="54">
        <v>720</v>
      </c>
      <c r="K12" s="57"/>
      <c r="L12" s="72">
        <v>140000</v>
      </c>
      <c r="M12" s="59"/>
      <c r="N12" s="59"/>
      <c r="O12" s="59"/>
      <c r="P12" s="59"/>
      <c r="Q12" s="72">
        <f t="shared" ref="Q12" si="0">L12</f>
        <v>140000</v>
      </c>
      <c r="R12" s="30"/>
    </row>
    <row r="13" spans="1:20" s="16" customFormat="1" ht="18" customHeight="1" x14ac:dyDescent="0.2">
      <c r="A13" s="39">
        <v>3</v>
      </c>
      <c r="B13" s="115" t="s">
        <v>36</v>
      </c>
      <c r="C13" s="114" t="s">
        <v>24</v>
      </c>
      <c r="D13" s="114" t="s">
        <v>21</v>
      </c>
      <c r="E13" s="71" t="s">
        <v>54</v>
      </c>
      <c r="F13" s="56" t="s">
        <v>22</v>
      </c>
      <c r="G13" s="39" t="s">
        <v>32</v>
      </c>
      <c r="H13" s="52">
        <v>276</v>
      </c>
      <c r="I13" s="53" t="s">
        <v>48</v>
      </c>
      <c r="J13" s="54">
        <v>85</v>
      </c>
      <c r="K13" s="57"/>
      <c r="L13" s="72">
        <v>415786.8</v>
      </c>
      <c r="M13" s="59"/>
      <c r="N13" s="59"/>
      <c r="O13" s="59"/>
      <c r="P13" s="118"/>
      <c r="Q13" s="72">
        <f t="shared" ref="Q13:Q17" si="1">L13</f>
        <v>415786.8</v>
      </c>
      <c r="R13" s="30"/>
      <c r="S13" s="40"/>
      <c r="T13" s="41"/>
    </row>
    <row r="14" spans="1:20" s="16" customFormat="1" ht="32.25" customHeight="1" x14ac:dyDescent="0.2">
      <c r="A14" s="39">
        <v>4</v>
      </c>
      <c r="B14" s="115" t="s">
        <v>42</v>
      </c>
      <c r="C14" s="114" t="s">
        <v>20</v>
      </c>
      <c r="D14" s="114" t="s">
        <v>21</v>
      </c>
      <c r="E14" s="71" t="s">
        <v>47</v>
      </c>
      <c r="F14" s="56" t="s">
        <v>22</v>
      </c>
      <c r="G14" s="39" t="s">
        <v>32</v>
      </c>
      <c r="H14" s="52">
        <v>300</v>
      </c>
      <c r="I14" s="53" t="s">
        <v>48</v>
      </c>
      <c r="J14" s="54">
        <v>579</v>
      </c>
      <c r="K14" s="57"/>
      <c r="L14" s="72">
        <v>500000</v>
      </c>
      <c r="M14" s="59"/>
      <c r="N14" s="59"/>
      <c r="O14" s="59"/>
      <c r="P14" s="118"/>
      <c r="Q14" s="72">
        <f t="shared" si="1"/>
        <v>500000</v>
      </c>
      <c r="R14" s="30"/>
      <c r="S14" s="40"/>
      <c r="T14" s="41"/>
    </row>
    <row r="15" spans="1:20" s="16" customFormat="1" ht="38.25" customHeight="1" x14ac:dyDescent="0.2">
      <c r="A15" s="39">
        <v>5</v>
      </c>
      <c r="B15" s="71" t="s">
        <v>35</v>
      </c>
      <c r="C15" s="114" t="s">
        <v>24</v>
      </c>
      <c r="D15" s="114" t="s">
        <v>21</v>
      </c>
      <c r="E15" s="71" t="s">
        <v>56</v>
      </c>
      <c r="F15" s="56" t="s">
        <v>22</v>
      </c>
      <c r="G15" s="39" t="s">
        <v>32</v>
      </c>
      <c r="H15" s="52">
        <v>450</v>
      </c>
      <c r="I15" s="53" t="s">
        <v>48</v>
      </c>
      <c r="J15" s="54">
        <v>3720</v>
      </c>
      <c r="K15" s="57"/>
      <c r="L15" s="72">
        <v>300000</v>
      </c>
      <c r="M15" s="59"/>
      <c r="N15" s="59"/>
      <c r="O15" s="59"/>
      <c r="P15" s="118"/>
      <c r="Q15" s="72">
        <f t="shared" si="1"/>
        <v>300000</v>
      </c>
      <c r="R15" s="30"/>
      <c r="S15" s="40"/>
    </row>
    <row r="16" spans="1:20" s="16" customFormat="1" ht="42" customHeight="1" x14ac:dyDescent="0.2">
      <c r="A16" s="39">
        <v>6</v>
      </c>
      <c r="B16" s="114" t="s">
        <v>19</v>
      </c>
      <c r="C16" s="114" t="s">
        <v>24</v>
      </c>
      <c r="D16" s="114" t="s">
        <v>21</v>
      </c>
      <c r="E16" s="71" t="s">
        <v>58</v>
      </c>
      <c r="F16" s="56" t="s">
        <v>22</v>
      </c>
      <c r="G16" s="39" t="s">
        <v>32</v>
      </c>
      <c r="H16" s="55">
        <v>125</v>
      </c>
      <c r="I16" s="39" t="s">
        <v>48</v>
      </c>
      <c r="J16" s="54">
        <v>720</v>
      </c>
      <c r="K16" s="43"/>
      <c r="L16" s="72">
        <v>300000</v>
      </c>
      <c r="M16" s="119"/>
      <c r="N16" s="119"/>
      <c r="O16" s="119"/>
      <c r="P16" s="119"/>
      <c r="Q16" s="72">
        <f t="shared" si="1"/>
        <v>300000</v>
      </c>
      <c r="R16" s="44"/>
    </row>
    <row r="17" spans="1:20" s="4" customFormat="1" ht="42" customHeight="1" x14ac:dyDescent="0.2">
      <c r="A17" s="30">
        <v>7</v>
      </c>
      <c r="B17" s="114" t="s">
        <v>34</v>
      </c>
      <c r="C17" s="114" t="s">
        <v>24</v>
      </c>
      <c r="D17" s="114" t="s">
        <v>31</v>
      </c>
      <c r="E17" s="71" t="s">
        <v>60</v>
      </c>
      <c r="F17" s="56" t="s">
        <v>22</v>
      </c>
      <c r="G17" s="30" t="s">
        <v>32</v>
      </c>
      <c r="H17" s="32">
        <v>250</v>
      </c>
      <c r="I17" s="36" t="s">
        <v>48</v>
      </c>
      <c r="J17" s="33">
        <v>225</v>
      </c>
      <c r="K17" s="26"/>
      <c r="L17" s="72">
        <v>400000</v>
      </c>
      <c r="M17" s="59"/>
      <c r="N17" s="59"/>
      <c r="O17" s="59"/>
      <c r="P17" s="59"/>
      <c r="Q17" s="72">
        <f t="shared" si="1"/>
        <v>400000</v>
      </c>
      <c r="R17" s="30"/>
      <c r="S17" s="60"/>
    </row>
    <row r="18" spans="1:20" s="16" customFormat="1" ht="37.5" customHeight="1" x14ac:dyDescent="0.2">
      <c r="A18" s="30">
        <v>8</v>
      </c>
      <c r="B18" s="71" t="s">
        <v>44</v>
      </c>
      <c r="C18" s="114" t="s">
        <v>24</v>
      </c>
      <c r="D18" s="114" t="s">
        <v>31</v>
      </c>
      <c r="E18" s="71" t="s">
        <v>45</v>
      </c>
      <c r="F18" s="31" t="s">
        <v>22</v>
      </c>
      <c r="G18" s="30" t="s">
        <v>32</v>
      </c>
      <c r="H18" s="32">
        <v>22.75</v>
      </c>
      <c r="I18" s="30" t="s">
        <v>49</v>
      </c>
      <c r="J18" s="33">
        <v>290</v>
      </c>
      <c r="K18" s="37"/>
      <c r="L18" s="72">
        <v>400000</v>
      </c>
      <c r="M18" s="34"/>
      <c r="N18" s="34"/>
      <c r="O18" s="34"/>
      <c r="P18" s="34"/>
      <c r="Q18" s="72">
        <f>L18</f>
        <v>400000</v>
      </c>
      <c r="R18" s="45"/>
    </row>
    <row r="19" spans="1:20" s="16" customFormat="1" ht="24.75" customHeight="1" x14ac:dyDescent="0.2">
      <c r="A19" s="30"/>
      <c r="B19" s="114"/>
      <c r="C19" s="116"/>
      <c r="D19" s="114"/>
      <c r="E19" s="45" t="s">
        <v>21</v>
      </c>
      <c r="F19" s="51"/>
      <c r="G19" s="39"/>
      <c r="H19" s="35"/>
      <c r="I19" s="39"/>
      <c r="J19" s="33"/>
      <c r="K19" s="43"/>
      <c r="L19" s="73">
        <f>L11+L12+L13+L14+L15+L16+L17+L18</f>
        <v>2905786.8</v>
      </c>
      <c r="M19" s="120"/>
      <c r="N19" s="120"/>
      <c r="O19" s="120"/>
      <c r="P19" s="120"/>
      <c r="Q19" s="73">
        <f>SUM(Q11+Q12+Q13+Q14+Q15+Q16+Q17+Q18)</f>
        <v>2905786.8</v>
      </c>
      <c r="R19" s="44"/>
    </row>
    <row r="20" spans="1:20" s="16" customFormat="1" ht="52.5" customHeight="1" x14ac:dyDescent="0.2">
      <c r="A20" s="30">
        <v>9</v>
      </c>
      <c r="B20" s="114" t="s">
        <v>19</v>
      </c>
      <c r="C20" s="114" t="s">
        <v>24</v>
      </c>
      <c r="D20" s="114" t="s">
        <v>31</v>
      </c>
      <c r="E20" s="71" t="s">
        <v>59</v>
      </c>
      <c r="F20" s="38" t="s">
        <v>53</v>
      </c>
      <c r="G20" s="30" t="s">
        <v>32</v>
      </c>
      <c r="H20" s="32">
        <v>1000</v>
      </c>
      <c r="I20" s="36" t="s">
        <v>49</v>
      </c>
      <c r="J20" s="33">
        <v>720</v>
      </c>
      <c r="K20" s="26"/>
      <c r="L20" s="72">
        <v>840000</v>
      </c>
      <c r="M20" s="34"/>
      <c r="N20" s="34"/>
      <c r="O20" s="34"/>
      <c r="P20" s="34"/>
      <c r="Q20" s="72">
        <f t="shared" ref="Q20:Q26" si="2">L20</f>
        <v>840000</v>
      </c>
      <c r="R20" s="30"/>
      <c r="S20" s="40"/>
    </row>
    <row r="21" spans="1:20" s="16" customFormat="1" ht="52.5" customHeight="1" x14ac:dyDescent="0.2">
      <c r="A21" s="30">
        <v>10</v>
      </c>
      <c r="B21" s="71" t="s">
        <v>35</v>
      </c>
      <c r="C21" s="114" t="s">
        <v>24</v>
      </c>
      <c r="D21" s="114" t="s">
        <v>31</v>
      </c>
      <c r="E21" s="71" t="s">
        <v>62</v>
      </c>
      <c r="F21" s="38" t="s">
        <v>53</v>
      </c>
      <c r="G21" s="30" t="s">
        <v>32</v>
      </c>
      <c r="H21" s="32">
        <v>1555</v>
      </c>
      <c r="I21" s="36" t="s">
        <v>49</v>
      </c>
      <c r="J21" s="33">
        <v>1360</v>
      </c>
      <c r="K21" s="26"/>
      <c r="L21" s="72">
        <v>700000</v>
      </c>
      <c r="M21" s="34"/>
      <c r="N21" s="34"/>
      <c r="O21" s="34"/>
      <c r="P21" s="34"/>
      <c r="Q21" s="72">
        <v>700000</v>
      </c>
      <c r="R21" s="30"/>
      <c r="S21" s="40"/>
    </row>
    <row r="22" spans="1:20" s="16" customFormat="1" ht="42" customHeight="1" x14ac:dyDescent="0.2">
      <c r="A22" s="30">
        <v>11</v>
      </c>
      <c r="B22" s="114" t="s">
        <v>19</v>
      </c>
      <c r="C22" s="114" t="s">
        <v>55</v>
      </c>
      <c r="D22" s="114" t="s">
        <v>31</v>
      </c>
      <c r="E22" s="71" t="s">
        <v>51</v>
      </c>
      <c r="F22" s="38" t="s">
        <v>53</v>
      </c>
      <c r="G22" s="30" t="s">
        <v>32</v>
      </c>
      <c r="H22" s="32">
        <v>1200</v>
      </c>
      <c r="I22" s="36" t="s">
        <v>49</v>
      </c>
      <c r="J22" s="33">
        <v>530</v>
      </c>
      <c r="K22" s="26"/>
      <c r="L22" s="72">
        <v>1235135.8400000001</v>
      </c>
      <c r="M22" s="72">
        <v>500000</v>
      </c>
      <c r="N22" s="34"/>
      <c r="O22" s="34"/>
      <c r="P22" s="34"/>
      <c r="Q22" s="72">
        <v>735135.84</v>
      </c>
      <c r="R22" s="30"/>
      <c r="S22" s="40"/>
    </row>
    <row r="23" spans="1:20" s="4" customFormat="1" ht="55.5" customHeight="1" x14ac:dyDescent="0.2">
      <c r="A23" s="30">
        <v>12</v>
      </c>
      <c r="B23" s="114" t="s">
        <v>34</v>
      </c>
      <c r="C23" s="114" t="s">
        <v>24</v>
      </c>
      <c r="D23" s="114" t="s">
        <v>31</v>
      </c>
      <c r="E23" s="71" t="s">
        <v>61</v>
      </c>
      <c r="F23" s="38" t="s">
        <v>53</v>
      </c>
      <c r="G23" s="30" t="s">
        <v>32</v>
      </c>
      <c r="H23" s="32">
        <v>1280</v>
      </c>
      <c r="I23" s="36" t="s">
        <v>49</v>
      </c>
      <c r="J23" s="33">
        <v>225</v>
      </c>
      <c r="K23" s="26"/>
      <c r="L23" s="72">
        <v>500000</v>
      </c>
      <c r="M23" s="34"/>
      <c r="N23" s="34"/>
      <c r="O23" s="34"/>
      <c r="P23" s="34"/>
      <c r="Q23" s="72">
        <f t="shared" si="2"/>
        <v>500000</v>
      </c>
      <c r="R23" s="30"/>
      <c r="S23" s="60"/>
    </row>
    <row r="24" spans="1:20" s="4" customFormat="1" ht="24.75" customHeight="1" x14ac:dyDescent="0.2">
      <c r="A24" s="30">
        <v>13</v>
      </c>
      <c r="B24" s="114" t="s">
        <v>19</v>
      </c>
      <c r="C24" s="114" t="s">
        <v>24</v>
      </c>
      <c r="D24" s="114" t="s">
        <v>31</v>
      </c>
      <c r="E24" s="71" t="s">
        <v>46</v>
      </c>
      <c r="F24" s="38" t="s">
        <v>30</v>
      </c>
      <c r="G24" s="30" t="s">
        <v>32</v>
      </c>
      <c r="H24" s="32">
        <v>377.23</v>
      </c>
      <c r="I24" s="36" t="s">
        <v>49</v>
      </c>
      <c r="J24" s="33">
        <v>400</v>
      </c>
      <c r="K24" s="26"/>
      <c r="L24" s="72">
        <v>545610.35</v>
      </c>
      <c r="M24" s="34"/>
      <c r="N24" s="34"/>
      <c r="O24" s="34"/>
      <c r="P24" s="34"/>
      <c r="Q24" s="72">
        <f t="shared" si="2"/>
        <v>545610.35</v>
      </c>
      <c r="R24" s="30"/>
      <c r="T24" s="60"/>
    </row>
    <row r="25" spans="1:20" s="4" customFormat="1" ht="33" customHeight="1" x14ac:dyDescent="0.2">
      <c r="A25" s="30">
        <v>14</v>
      </c>
      <c r="B25" s="114" t="s">
        <v>23</v>
      </c>
      <c r="C25" s="114" t="s">
        <v>24</v>
      </c>
      <c r="D25" s="114" t="s">
        <v>31</v>
      </c>
      <c r="E25" s="71" t="s">
        <v>52</v>
      </c>
      <c r="F25" s="38" t="s">
        <v>30</v>
      </c>
      <c r="G25" s="30" t="s">
        <v>32</v>
      </c>
      <c r="H25" s="32">
        <v>3500</v>
      </c>
      <c r="I25" s="36" t="s">
        <v>49</v>
      </c>
      <c r="J25" s="33">
        <v>285</v>
      </c>
      <c r="K25" s="26"/>
      <c r="L25" s="72">
        <v>500000</v>
      </c>
      <c r="M25" s="34"/>
      <c r="N25" s="34"/>
      <c r="O25" s="34"/>
      <c r="P25" s="34"/>
      <c r="Q25" s="72">
        <v>500000</v>
      </c>
      <c r="R25" s="30"/>
      <c r="T25" s="60"/>
    </row>
    <row r="26" spans="1:20" s="4" customFormat="1" ht="49.5" customHeight="1" x14ac:dyDescent="0.2">
      <c r="A26" s="30">
        <v>15</v>
      </c>
      <c r="B26" s="71" t="s">
        <v>39</v>
      </c>
      <c r="C26" s="114" t="s">
        <v>24</v>
      </c>
      <c r="D26" s="114" t="s">
        <v>31</v>
      </c>
      <c r="E26" s="71" t="s">
        <v>43</v>
      </c>
      <c r="F26" s="38" t="s">
        <v>30</v>
      </c>
      <c r="G26" s="30" t="s">
        <v>32</v>
      </c>
      <c r="H26" s="32">
        <v>70</v>
      </c>
      <c r="I26" s="30" t="s">
        <v>48</v>
      </c>
      <c r="J26" s="33">
        <v>221</v>
      </c>
      <c r="K26" s="37"/>
      <c r="L26" s="72">
        <v>320000</v>
      </c>
      <c r="M26" s="34"/>
      <c r="N26" s="34"/>
      <c r="O26" s="34"/>
      <c r="P26" s="34"/>
      <c r="Q26" s="72">
        <f t="shared" si="2"/>
        <v>320000</v>
      </c>
      <c r="R26" s="45"/>
      <c r="T26" s="60"/>
    </row>
    <row r="27" spans="1:20" x14ac:dyDescent="0.2">
      <c r="A27" s="30"/>
      <c r="B27" s="114"/>
      <c r="C27" s="116"/>
      <c r="D27" s="114"/>
      <c r="E27" s="45" t="s">
        <v>31</v>
      </c>
      <c r="F27" s="51"/>
      <c r="G27" s="39"/>
      <c r="H27" s="35"/>
      <c r="I27" s="39"/>
      <c r="J27" s="33"/>
      <c r="K27" s="43"/>
      <c r="L27" s="73">
        <f>L20+L22+L23+L24+L25+L26+L21</f>
        <v>4640746.1899999995</v>
      </c>
      <c r="M27" s="120"/>
      <c r="N27" s="120"/>
      <c r="O27" s="120"/>
      <c r="P27" s="120"/>
      <c r="Q27" s="73">
        <f>Q26+Q25+Q24+Q22+Q23+Q21+Q20</f>
        <v>4140746.19</v>
      </c>
      <c r="R27" s="44"/>
    </row>
    <row r="28" spans="1:20" x14ac:dyDescent="0.2">
      <c r="A28" s="30">
        <v>16</v>
      </c>
      <c r="B28" s="71" t="s">
        <v>63</v>
      </c>
      <c r="C28" s="114" t="s">
        <v>24</v>
      </c>
      <c r="D28" s="114" t="s">
        <v>31</v>
      </c>
      <c r="E28" s="31" t="s">
        <v>64</v>
      </c>
      <c r="F28" s="38" t="s">
        <v>30</v>
      </c>
      <c r="G28" s="30" t="s">
        <v>32</v>
      </c>
      <c r="H28" s="32" t="s">
        <v>65</v>
      </c>
      <c r="I28" s="30" t="s">
        <v>66</v>
      </c>
      <c r="J28" s="33">
        <v>221</v>
      </c>
      <c r="K28" s="37"/>
      <c r="L28" s="72">
        <f>Q28</f>
        <v>217934.01</v>
      </c>
      <c r="M28" s="34"/>
      <c r="N28" s="34"/>
      <c r="O28" s="34"/>
      <c r="P28" s="34"/>
      <c r="Q28" s="72">
        <v>217934.01</v>
      </c>
      <c r="R28" s="45"/>
    </row>
    <row r="29" spans="1:20" x14ac:dyDescent="0.2">
      <c r="A29" s="30"/>
      <c r="B29" s="31"/>
      <c r="C29" s="30"/>
      <c r="D29" s="30"/>
      <c r="E29" s="31"/>
      <c r="F29" s="38"/>
      <c r="G29" s="30"/>
      <c r="H29" s="32"/>
      <c r="I29" s="30"/>
      <c r="J29" s="33"/>
      <c r="K29" s="37"/>
      <c r="L29" s="72">
        <f>L28</f>
        <v>217934.01</v>
      </c>
      <c r="M29" s="34"/>
      <c r="N29" s="34"/>
      <c r="O29" s="34"/>
      <c r="P29" s="34"/>
      <c r="Q29" s="72">
        <f>+Q28</f>
        <v>217934.01</v>
      </c>
      <c r="R29" s="45"/>
    </row>
    <row r="30" spans="1:20" x14ac:dyDescent="0.2">
      <c r="A30" s="30"/>
      <c r="B30" s="39"/>
      <c r="C30" s="42"/>
      <c r="D30" s="51"/>
      <c r="E30" s="45" t="s">
        <v>31</v>
      </c>
      <c r="F30" s="51"/>
      <c r="G30" s="39"/>
      <c r="H30" s="35"/>
      <c r="I30" s="39"/>
      <c r="J30" s="33"/>
      <c r="K30" s="37"/>
      <c r="L30" s="72"/>
      <c r="M30" s="120"/>
      <c r="N30" s="120"/>
      <c r="O30" s="120"/>
      <c r="P30" s="120"/>
      <c r="Q30" s="72"/>
      <c r="R30" s="44"/>
    </row>
    <row r="31" spans="1:20" x14ac:dyDescent="0.2">
      <c r="A31" s="13"/>
      <c r="B31" s="13"/>
      <c r="C31" s="15"/>
      <c r="D31" s="161" t="s">
        <v>25</v>
      </c>
      <c r="E31" s="162"/>
      <c r="F31" s="61"/>
      <c r="G31" s="12"/>
      <c r="H31" s="21"/>
      <c r="I31" s="13"/>
      <c r="J31" s="61"/>
      <c r="K31" s="61"/>
      <c r="L31" s="121"/>
      <c r="M31" s="121"/>
      <c r="N31" s="121"/>
      <c r="O31" s="121"/>
      <c r="P31" s="121"/>
      <c r="Q31" s="78"/>
      <c r="R31" s="61"/>
    </row>
    <row r="32" spans="1:20" ht="12.75" customHeight="1" x14ac:dyDescent="0.2">
      <c r="A32" s="13"/>
      <c r="B32" s="13"/>
      <c r="C32" s="15"/>
      <c r="D32" s="61"/>
      <c r="E32" s="74"/>
      <c r="F32" s="74"/>
      <c r="G32" s="74"/>
      <c r="H32" s="74"/>
      <c r="I32" s="74"/>
      <c r="J32" s="74" t="s">
        <v>69</v>
      </c>
      <c r="K32" s="74"/>
      <c r="L32" s="75">
        <f>L29+L27+L19</f>
        <v>7764466.9999999991</v>
      </c>
      <c r="M32" s="70"/>
      <c r="N32" s="70"/>
      <c r="O32" s="70"/>
      <c r="P32" s="70"/>
      <c r="Q32" s="75">
        <f>Q19+Q27+Q29</f>
        <v>7264467</v>
      </c>
      <c r="R32" s="74"/>
    </row>
    <row r="33" spans="1:18" x14ac:dyDescent="0.2">
      <c r="A33" s="46">
        <v>17</v>
      </c>
      <c r="B33" s="47"/>
      <c r="C33" s="46"/>
      <c r="D33" s="47"/>
      <c r="E33" s="47" t="s">
        <v>68</v>
      </c>
      <c r="F33" s="48"/>
      <c r="G33" s="46"/>
      <c r="H33" s="49"/>
      <c r="I33" s="46"/>
      <c r="J33" s="46"/>
      <c r="K33" s="37"/>
      <c r="L33" s="72">
        <f>N33</f>
        <v>4869697</v>
      </c>
      <c r="M33" s="122"/>
      <c r="N33" s="117">
        <v>4869697</v>
      </c>
      <c r="O33" s="123"/>
      <c r="P33" s="123"/>
      <c r="Q33" s="72"/>
      <c r="R33" s="50"/>
    </row>
    <row r="34" spans="1:18" s="7" customFormat="1" ht="25.5" x14ac:dyDescent="0.2">
      <c r="A34" s="74"/>
      <c r="B34" s="74"/>
      <c r="C34" s="15"/>
      <c r="D34" s="68"/>
      <c r="E34" s="69" t="s">
        <v>67</v>
      </c>
      <c r="F34" s="61"/>
      <c r="G34" s="61"/>
      <c r="H34" s="76"/>
      <c r="I34" s="74"/>
      <c r="J34" s="29" t="s">
        <v>70</v>
      </c>
      <c r="K34" s="77"/>
      <c r="L34" s="75">
        <f>L33</f>
        <v>4869697</v>
      </c>
      <c r="M34" s="70"/>
      <c r="N34" s="70"/>
      <c r="O34" s="70"/>
      <c r="P34" s="70"/>
      <c r="Q34" s="78"/>
      <c r="R34" s="14"/>
    </row>
    <row r="35" spans="1:18" x14ac:dyDescent="0.2">
      <c r="A35" s="66"/>
      <c r="B35" s="66"/>
      <c r="C35" s="67"/>
      <c r="D35" s="62"/>
      <c r="E35" s="64" t="s">
        <v>68</v>
      </c>
      <c r="F35" s="63"/>
      <c r="G35" s="64"/>
      <c r="H35" s="65"/>
      <c r="I35" s="66"/>
      <c r="J35" s="49"/>
      <c r="K35" s="37"/>
      <c r="L35" s="72"/>
      <c r="M35" s="123"/>
      <c r="N35" s="123"/>
      <c r="O35" s="123"/>
      <c r="P35" s="123"/>
      <c r="Q35" s="72"/>
      <c r="R35" s="50"/>
    </row>
    <row r="36" spans="1:18" ht="19.5" customHeight="1" x14ac:dyDescent="0.2">
      <c r="A36" s="74"/>
      <c r="B36" s="74"/>
      <c r="C36" s="15"/>
      <c r="D36" s="61"/>
      <c r="E36" s="61"/>
      <c r="F36" s="61"/>
      <c r="G36" s="61"/>
      <c r="H36" s="61"/>
      <c r="I36" s="61"/>
      <c r="J36" s="29" t="s">
        <v>26</v>
      </c>
      <c r="K36" s="77"/>
      <c r="L36" s="75">
        <f>L19+L27+L34+L28</f>
        <v>12634163.999999998</v>
      </c>
      <c r="M36" s="70">
        <f>M22</f>
        <v>500000</v>
      </c>
      <c r="N36" s="70">
        <f>N33</f>
        <v>4869697</v>
      </c>
      <c r="O36" s="70"/>
      <c r="P36" s="124"/>
      <c r="Q36" s="75">
        <f>Q19+Q27+Q29</f>
        <v>7264467</v>
      </c>
      <c r="R36" s="13"/>
    </row>
    <row r="37" spans="1:18" s="86" customFormat="1" x14ac:dyDescent="0.2">
      <c r="A37" s="91"/>
      <c r="B37" s="154"/>
      <c r="C37" s="155"/>
      <c r="D37" s="92"/>
      <c r="E37" s="91"/>
      <c r="F37" s="91"/>
      <c r="G37" s="93"/>
      <c r="H37" s="93"/>
      <c r="I37" s="93"/>
      <c r="J37" s="93"/>
      <c r="K37" s="93"/>
      <c r="L37" s="125"/>
      <c r="M37" s="126"/>
      <c r="N37" s="126"/>
      <c r="O37" s="126"/>
      <c r="P37" s="126"/>
      <c r="Q37" s="126"/>
      <c r="R37" s="93"/>
    </row>
    <row r="38" spans="1:18" s="86" customFormat="1" ht="24" customHeight="1" x14ac:dyDescent="0.2">
      <c r="A38" s="95"/>
      <c r="B38" s="93"/>
      <c r="C38" s="96"/>
      <c r="D38" s="97"/>
      <c r="E38" s="95"/>
      <c r="F38" s="95"/>
      <c r="G38" s="98"/>
      <c r="H38" s="98"/>
      <c r="I38" s="98"/>
      <c r="J38" s="93" t="s">
        <v>73</v>
      </c>
      <c r="K38" s="99"/>
      <c r="L38" s="70">
        <f>+Q32</f>
        <v>7264467</v>
      </c>
      <c r="M38" s="127"/>
      <c r="N38" s="127"/>
      <c r="O38" s="127"/>
      <c r="P38" s="128"/>
      <c r="Q38" s="128"/>
      <c r="R38" s="98"/>
    </row>
    <row r="39" spans="1:18" s="86" customFormat="1" ht="24" customHeight="1" x14ac:dyDescent="0.2">
      <c r="A39" s="95"/>
      <c r="B39" s="93"/>
      <c r="C39" s="96"/>
      <c r="D39" s="97"/>
      <c r="E39" s="95"/>
      <c r="F39" s="95"/>
      <c r="G39" s="98"/>
      <c r="H39" s="98"/>
      <c r="I39" s="98"/>
      <c r="J39" s="93" t="s">
        <v>67</v>
      </c>
      <c r="K39" s="94"/>
      <c r="L39" s="70">
        <f>+L34</f>
        <v>4869697</v>
      </c>
      <c r="M39" s="128"/>
      <c r="N39" s="128"/>
      <c r="O39" s="128"/>
      <c r="P39" s="129"/>
      <c r="Q39" s="128"/>
      <c r="R39" s="98"/>
    </row>
    <row r="40" spans="1:18" s="86" customFormat="1" ht="24" customHeight="1" x14ac:dyDescent="0.2">
      <c r="A40" s="95"/>
      <c r="B40" s="93"/>
      <c r="C40" s="96"/>
      <c r="D40" s="97"/>
      <c r="E40" s="95"/>
      <c r="F40" s="95"/>
      <c r="G40" s="101"/>
      <c r="H40" s="102"/>
      <c r="I40" s="98"/>
      <c r="J40" s="93" t="s">
        <v>71</v>
      </c>
      <c r="K40" s="98"/>
      <c r="L40" s="70">
        <v>500000</v>
      </c>
      <c r="M40" s="128"/>
      <c r="N40" s="128"/>
      <c r="O40" s="128"/>
      <c r="P40" s="128"/>
      <c r="Q40" s="128"/>
      <c r="R40" s="101"/>
    </row>
    <row r="41" spans="1:18" s="86" customFormat="1" ht="24" customHeight="1" x14ac:dyDescent="0.2">
      <c r="A41" s="95"/>
      <c r="B41" s="93"/>
      <c r="C41" s="96"/>
      <c r="D41" s="97"/>
      <c r="E41" s="95"/>
      <c r="F41" s="104"/>
      <c r="G41" s="98"/>
      <c r="H41" s="98"/>
      <c r="I41" s="98"/>
      <c r="J41" s="93" t="s">
        <v>26</v>
      </c>
      <c r="K41" s="105"/>
      <c r="L41" s="70">
        <f>L40+L39+L38</f>
        <v>12634164</v>
      </c>
      <c r="M41" s="128"/>
      <c r="N41" s="128"/>
      <c r="O41" s="128"/>
      <c r="P41" s="128"/>
      <c r="Q41" s="126"/>
      <c r="R41" s="98"/>
    </row>
    <row r="42" spans="1:18" s="86" customFormat="1" ht="18" x14ac:dyDescent="0.2">
      <c r="A42" s="95"/>
      <c r="B42" s="93"/>
      <c r="C42" s="96"/>
      <c r="D42" s="97"/>
      <c r="E42" s="95"/>
      <c r="F42" s="95"/>
      <c r="G42" s="98"/>
      <c r="H42" s="98"/>
      <c r="I42" s="98"/>
      <c r="J42" s="98"/>
      <c r="K42" s="105"/>
      <c r="L42" s="107"/>
      <c r="M42" s="102"/>
      <c r="N42" s="102"/>
      <c r="O42" s="102"/>
      <c r="P42" s="103"/>
      <c r="Q42" s="101"/>
      <c r="R42" s="106"/>
    </row>
    <row r="43" spans="1:18" s="86" customFormat="1" x14ac:dyDescent="0.2">
      <c r="A43" s="95"/>
      <c r="B43" s="93"/>
      <c r="C43" s="96"/>
      <c r="D43" s="97"/>
      <c r="E43" s="95"/>
      <c r="F43" s="108"/>
      <c r="G43" s="109"/>
      <c r="H43" s="98"/>
      <c r="I43" s="98"/>
      <c r="J43" s="98"/>
      <c r="K43" s="98"/>
      <c r="L43" s="98"/>
      <c r="M43" s="98"/>
      <c r="N43" s="101"/>
      <c r="O43" s="98"/>
      <c r="P43" s="98"/>
      <c r="Q43" s="101"/>
      <c r="R43" s="98"/>
    </row>
    <row r="44" spans="1:18" s="86" customFormat="1" x14ac:dyDescent="0.2">
      <c r="A44" s="95"/>
      <c r="B44" s="160" t="s">
        <v>40</v>
      </c>
      <c r="C44" s="160"/>
      <c r="D44" s="97"/>
      <c r="E44" s="110" t="s">
        <v>37</v>
      </c>
      <c r="F44" s="98"/>
      <c r="G44" s="100"/>
      <c r="H44" s="111"/>
      <c r="I44" s="111" t="s">
        <v>28</v>
      </c>
      <c r="J44" s="94"/>
      <c r="K44" s="93" t="s">
        <v>74</v>
      </c>
      <c r="L44" s="112"/>
      <c r="M44" s="112"/>
      <c r="N44" s="112"/>
      <c r="O44" s="93"/>
      <c r="P44" s="112" t="s">
        <v>75</v>
      </c>
      <c r="Q44" s="112"/>
      <c r="R44" s="100"/>
    </row>
    <row r="45" spans="1:18" s="86" customFormat="1" x14ac:dyDescent="0.2">
      <c r="A45" s="95"/>
      <c r="B45" s="113" t="s">
        <v>77</v>
      </c>
      <c r="C45" s="113"/>
      <c r="D45" s="97"/>
      <c r="E45" s="92" t="s">
        <v>27</v>
      </c>
      <c r="F45" s="147" t="s">
        <v>33</v>
      </c>
      <c r="G45" s="147"/>
      <c r="H45" s="147"/>
      <c r="I45" s="147"/>
      <c r="J45" s="147"/>
      <c r="K45" s="93" t="s">
        <v>29</v>
      </c>
      <c r="L45" s="93"/>
      <c r="M45" s="93"/>
      <c r="N45" s="93"/>
      <c r="O45" s="93"/>
      <c r="P45" s="93" t="s">
        <v>76</v>
      </c>
      <c r="Q45" s="98"/>
      <c r="R45" s="98"/>
    </row>
    <row r="46" spans="1:18" s="86" customFormat="1" x14ac:dyDescent="0.2">
      <c r="A46" s="95"/>
      <c r="B46" s="98"/>
      <c r="C46" s="40"/>
      <c r="D46" s="97"/>
      <c r="E46" s="95"/>
      <c r="F46" s="98"/>
      <c r="G46" s="98"/>
      <c r="H46" s="98"/>
      <c r="I46" s="98"/>
      <c r="J46" s="98"/>
      <c r="K46" s="98"/>
      <c r="L46" s="98"/>
      <c r="M46" s="98"/>
      <c r="N46" s="98"/>
      <c r="O46" s="101"/>
      <c r="P46" s="98"/>
      <c r="Q46" s="93"/>
      <c r="R46" s="98"/>
    </row>
    <row r="47" spans="1:18" x14ac:dyDescent="0.2">
      <c r="A47" s="28"/>
      <c r="B47" s="148"/>
      <c r="C47" s="149"/>
      <c r="D47" s="25"/>
      <c r="E47" s="28"/>
      <c r="F47" s="28"/>
      <c r="G47" s="6"/>
      <c r="H47" s="6"/>
      <c r="I47" s="6"/>
      <c r="J47" s="6"/>
      <c r="K47" s="6"/>
      <c r="L47" s="11"/>
      <c r="M47" s="6"/>
      <c r="N47" s="6"/>
      <c r="O47" s="27"/>
      <c r="P47" s="6"/>
      <c r="Q47" s="6"/>
      <c r="R47" s="18"/>
    </row>
  </sheetData>
  <mergeCells count="25">
    <mergeCell ref="F45:J45"/>
    <mergeCell ref="B47:C47"/>
    <mergeCell ref="H8:J8"/>
    <mergeCell ref="L8:R8"/>
    <mergeCell ref="B37:C37"/>
    <mergeCell ref="E8:E10"/>
    <mergeCell ref="L9:L10"/>
    <mergeCell ref="G8:G10"/>
    <mergeCell ref="C8:C10"/>
    <mergeCell ref="M9:M10"/>
    <mergeCell ref="B44:C44"/>
    <mergeCell ref="D31:E31"/>
    <mergeCell ref="K9:K10"/>
    <mergeCell ref="F8:F10"/>
    <mergeCell ref="A2:R2"/>
    <mergeCell ref="R9:R10"/>
    <mergeCell ref="O9:P9"/>
    <mergeCell ref="D8:D10"/>
    <mergeCell ref="P7:R7"/>
    <mergeCell ref="A3:R3"/>
    <mergeCell ref="A8:A10"/>
    <mergeCell ref="B8:B10"/>
    <mergeCell ref="J9:J10"/>
    <mergeCell ref="H9:H10"/>
    <mergeCell ref="I9:I10"/>
  </mergeCells>
  <phoneticPr fontId="6" type="noConversion"/>
  <printOptions horizontalCentered="1" verticalCentered="1"/>
  <pageMargins left="0.39370078740157483" right="0.39370078740157483" top="0.39370078740157483" bottom="0" header="0" footer="0.19685039370078741"/>
  <pageSetup paperSize="5" scale="50" orientation="landscape" r:id="rId1"/>
  <headerFooter alignWithMargins="0">
    <oddHeader xml:space="preserve">&amp;C&amp;"Arial,Negrita"&amp;12
</oddHeader>
  </headerFooter>
  <rowBreaks count="1" manualBreakCount="1">
    <brk id="4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</vt:lpstr>
      <vt:lpstr>APO!Área_de_impresión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Panchito Ramirez</dc:creator>
  <cp:keywords/>
  <dc:description/>
  <cp:lastModifiedBy>CARLOS QUINTANA</cp:lastModifiedBy>
  <cp:revision/>
  <cp:lastPrinted>2019-12-27T17:37:52Z</cp:lastPrinted>
  <dcterms:created xsi:type="dcterms:W3CDTF">2006-09-16T00:00:00Z</dcterms:created>
  <dcterms:modified xsi:type="dcterms:W3CDTF">2020-10-26T19:34:44Z</dcterms:modified>
  <cp:category/>
  <cp:contentStatus/>
</cp:coreProperties>
</file>